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<sst xmlns="http://schemas.openxmlformats.org/spreadsheetml/2006/main" count="52" uniqueCount="51">
  <si>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K</t>
  </si>
  <si>
    <t>Ki</t>
  </si>
  <si>
    <t>Km</t>
  </si>
  <si>
    <t>Kv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</si>
  <si>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</si>
  <si>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</si>
  <si>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</si>
  <si>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</si>
  <si>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</si>
  <si>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</si>
  <si>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</si>
  <si>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</si>
  <si>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</si>
  <si>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</si>
  <si>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</si>
  <si>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</si>
  <si>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</si>
  <si>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</si>
  <si>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</si>
  <si>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</si>
  <si>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</si>
  <si>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</si>
  <si>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</si>
  <si>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</si>
  <si>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</si>
  <si>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</si>
  <si>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Plp</t>
  </si>
  <si>
    <t>Pl</t>
  </si>
  <si>
    <t>Ov-i</t>
  </si>
  <si>
    <t>Ov-h</t>
  </si>
  <si>
    <t>Dn</t>
  </si>
  <si>
    <t>Nar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</si>
  <si>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</si>
  <si>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</si>
  <si>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</si>
  <si>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</si>
  <si>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</si>
  <si>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</si>
  <si>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</si>
  <si>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</si>
  <si>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</si>
  <si>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</si>
  <si>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</si>
  <si>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</si>
  <si>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>estimated</t>
  </si>
  <si>
    <t xml:space="preserve">total judges </t>
  </si>
  <si>
    <t xml:space="preserve">Žepče </t>
  </si>
  <si>
    <t>CASELOAD INDEX (the number of judges needed to cover the core caseload)</t>
  </si>
  <si>
    <t>Less commercial cases to be handled by the new Commercial Division in the Zenica Municipal Court</t>
  </si>
  <si>
    <t>Ps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</si>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</sst>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7"/>
  <sheetViews>
    <sheetView tabSelected="1" workbookViewId="0" topLeftCell="A32">
      <selection activeCell="G50" sqref="G50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46</v>
      </c>
      <c r="E2" s="11"/>
    </row>
    <row r="3" ht="26.25">
      <c r="A3" s="11" t="s">
        <v>43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35</v>
      </c>
      <c r="G5" s="6" t="s">
        <v>36</v>
      </c>
      <c r="H5" s="6" t="s">
        <v>41</v>
      </c>
      <c r="I5" s="6" t="s">
        <v>40</v>
      </c>
      <c r="J5" s="6" t="s">
        <v>44</v>
      </c>
      <c r="K5" s="5"/>
      <c r="L5" s="7" t="s">
        <v>45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37</v>
      </c>
      <c r="H6" s="9" t="s">
        <v>39</v>
      </c>
      <c r="I6" s="9" t="s">
        <v>39</v>
      </c>
      <c r="J6" s="9" t="s">
        <v>34</v>
      </c>
      <c r="K6" s="9" t="s">
        <v>33</v>
      </c>
      <c r="L6" s="10" t="s">
        <v>42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19</v>
      </c>
      <c r="C8" s="12">
        <v>176</v>
      </c>
      <c r="D8" s="12">
        <v>144</v>
      </c>
      <c r="E8" s="12">
        <v>108</v>
      </c>
      <c r="F8" s="12">
        <v>105</v>
      </c>
      <c r="G8" s="12">
        <f>PRODUCT(F8,2)</f>
        <v>210</v>
      </c>
      <c r="H8" s="12">
        <f aca="true" t="shared" si="0" ref="H8:H20">AVERAGE(B8,C8,D8,E8,G8)</f>
        <v>131.4</v>
      </c>
      <c r="I8" s="12">
        <f aca="true" t="shared" si="1" ref="I8:I20">AVERAGE(E8,G8)</f>
        <v>159</v>
      </c>
      <c r="J8" s="12">
        <v>220</v>
      </c>
      <c r="K8" s="12">
        <f>POWER(J8,-1)</f>
        <v>0.004545454545454545</v>
      </c>
      <c r="L8" s="13">
        <f>PRODUCT(I8,K8)</f>
        <v>0.7227272727272727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22</v>
      </c>
      <c r="C9" s="12">
        <v>21</v>
      </c>
      <c r="D9" s="12">
        <v>39</v>
      </c>
      <c r="E9" s="12">
        <v>45</v>
      </c>
      <c r="F9" s="12">
        <v>39</v>
      </c>
      <c r="G9" s="12">
        <f aca="true" t="shared" si="2" ref="G9:G39">PRODUCT(F9,2)</f>
        <v>78</v>
      </c>
      <c r="H9" s="12">
        <f t="shared" si="0"/>
        <v>41</v>
      </c>
      <c r="I9" s="12">
        <f t="shared" si="1"/>
        <v>61.5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3</v>
      </c>
      <c r="C10" s="12">
        <v>12</v>
      </c>
      <c r="D10" s="12">
        <v>15</v>
      </c>
      <c r="E10" s="12">
        <v>15</v>
      </c>
      <c r="F10" s="12">
        <v>8</v>
      </c>
      <c r="G10" s="12">
        <f t="shared" si="2"/>
        <v>16</v>
      </c>
      <c r="H10" s="12">
        <f t="shared" si="0"/>
        <v>12.2</v>
      </c>
      <c r="I10" s="12">
        <f t="shared" si="1"/>
        <v>15.5</v>
      </c>
      <c r="J10" s="12">
        <v>220</v>
      </c>
      <c r="K10" s="12">
        <f aca="true" t="shared" si="3" ref="K10:K32">POWER(J10,-1)</f>
        <v>0.004545454545454545</v>
      </c>
      <c r="L10" s="13">
        <f aca="true" t="shared" si="4" ref="L10:L32">PRODUCT(I10,K10)</f>
        <v>0.07045454545454545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2</v>
      </c>
      <c r="C11" s="12">
        <v>4</v>
      </c>
      <c r="D11" s="12">
        <v>20</v>
      </c>
      <c r="E11" s="12">
        <v>42</v>
      </c>
      <c r="F11" s="12">
        <v>17</v>
      </c>
      <c r="G11" s="12">
        <f t="shared" si="2"/>
        <v>34</v>
      </c>
      <c r="H11" s="12">
        <f t="shared" si="0"/>
        <v>20.4</v>
      </c>
      <c r="I11" s="12">
        <f t="shared" si="1"/>
        <v>38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93</v>
      </c>
      <c r="C12" s="12">
        <v>52</v>
      </c>
      <c r="D12" s="12">
        <v>158</v>
      </c>
      <c r="E12" s="12">
        <v>181</v>
      </c>
      <c r="F12" s="12">
        <v>85</v>
      </c>
      <c r="G12" s="12">
        <f t="shared" si="2"/>
        <v>170</v>
      </c>
      <c r="H12" s="12">
        <f t="shared" si="0"/>
        <v>130.8</v>
      </c>
      <c r="I12" s="12">
        <f t="shared" si="1"/>
        <v>175.5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53</v>
      </c>
      <c r="C13" s="12">
        <v>17</v>
      </c>
      <c r="D13" s="12">
        <v>320</v>
      </c>
      <c r="E13" s="12">
        <v>153</v>
      </c>
      <c r="F13" s="12">
        <v>78</v>
      </c>
      <c r="G13" s="12">
        <f t="shared" si="2"/>
        <v>156</v>
      </c>
      <c r="H13" s="12">
        <f t="shared" si="0"/>
        <v>139.8</v>
      </c>
      <c r="I13" s="12">
        <f t="shared" si="1"/>
        <v>154.5</v>
      </c>
      <c r="J13" s="12">
        <v>300</v>
      </c>
      <c r="K13" s="12">
        <f t="shared" si="3"/>
        <v>0.0033333333333333335</v>
      </c>
      <c r="L13" s="13">
        <f t="shared" si="4"/>
        <v>0.515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9</v>
      </c>
      <c r="C14" s="12">
        <v>15</v>
      </c>
      <c r="D14" s="12">
        <v>10</v>
      </c>
      <c r="E14" s="12">
        <v>17</v>
      </c>
      <c r="F14" s="12">
        <v>21</v>
      </c>
      <c r="G14" s="12">
        <f t="shared" si="2"/>
        <v>42</v>
      </c>
      <c r="H14" s="12">
        <f t="shared" si="0"/>
        <v>18.6</v>
      </c>
      <c r="I14" s="12">
        <f t="shared" si="1"/>
        <v>29.5</v>
      </c>
      <c r="J14" s="12">
        <v>300</v>
      </c>
      <c r="K14" s="12">
        <f t="shared" si="3"/>
        <v>0.0033333333333333335</v>
      </c>
      <c r="L14" s="13">
        <f t="shared" si="4"/>
        <v>0.09833333333333334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4</v>
      </c>
      <c r="C15" s="12">
        <v>58</v>
      </c>
      <c r="D15" s="12">
        <v>13</v>
      </c>
      <c r="E15" s="12">
        <v>18</v>
      </c>
      <c r="F15" s="12">
        <v>14</v>
      </c>
      <c r="G15" s="12">
        <f t="shared" si="2"/>
        <v>28</v>
      </c>
      <c r="H15" s="12">
        <f t="shared" si="0"/>
        <v>24.2</v>
      </c>
      <c r="I15" s="12">
        <f t="shared" si="1"/>
        <v>23</v>
      </c>
      <c r="J15" s="12">
        <v>600</v>
      </c>
      <c r="K15" s="12">
        <f t="shared" si="3"/>
        <v>0.0016666666666666668</v>
      </c>
      <c r="L15" s="13">
        <f t="shared" si="4"/>
        <v>0.03833333333333334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4</v>
      </c>
      <c r="C16" s="12">
        <v>149</v>
      </c>
      <c r="D16" s="12">
        <v>8</v>
      </c>
      <c r="E16" s="12">
        <v>30</v>
      </c>
      <c r="F16" s="12">
        <v>25</v>
      </c>
      <c r="G16" s="12">
        <f t="shared" si="2"/>
        <v>50</v>
      </c>
      <c r="H16" s="12">
        <f t="shared" si="0"/>
        <v>48.2</v>
      </c>
      <c r="I16" s="12">
        <f t="shared" si="1"/>
        <v>40</v>
      </c>
      <c r="J16" s="12">
        <v>600</v>
      </c>
      <c r="K16" s="12">
        <f t="shared" si="3"/>
        <v>0.0016666666666666668</v>
      </c>
      <c r="L16" s="13">
        <f t="shared" si="4"/>
        <v>0.06666666666666667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117</v>
      </c>
      <c r="C17" s="12">
        <v>260</v>
      </c>
      <c r="D17" s="12">
        <v>296</v>
      </c>
      <c r="E17" s="12">
        <v>283</v>
      </c>
      <c r="F17" s="12">
        <v>98</v>
      </c>
      <c r="G17" s="12">
        <f t="shared" si="2"/>
        <v>196</v>
      </c>
      <c r="H17" s="12">
        <f t="shared" si="0"/>
        <v>230.4</v>
      </c>
      <c r="I17" s="12">
        <f t="shared" si="1"/>
        <v>239.5</v>
      </c>
      <c r="J17" s="14">
        <v>750</v>
      </c>
      <c r="K17" s="12">
        <f t="shared" si="3"/>
        <v>0.0013333333333333333</v>
      </c>
      <c r="L17" s="13">
        <f t="shared" si="4"/>
        <v>0.3193333333333333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128</v>
      </c>
      <c r="C18" s="12">
        <v>54</v>
      </c>
      <c r="D18" s="12">
        <v>155</v>
      </c>
      <c r="E18" s="12">
        <v>105</v>
      </c>
      <c r="F18" s="12">
        <v>22</v>
      </c>
      <c r="G18" s="12">
        <f t="shared" si="2"/>
        <v>44</v>
      </c>
      <c r="H18" s="12">
        <f t="shared" si="0"/>
        <v>97.2</v>
      </c>
      <c r="I18" s="12">
        <f t="shared" si="1"/>
        <v>74.5</v>
      </c>
      <c r="J18" s="14">
        <v>300</v>
      </c>
      <c r="K18" s="12">
        <f t="shared" si="3"/>
        <v>0.0033333333333333335</v>
      </c>
      <c r="L18" s="13">
        <f t="shared" si="4"/>
        <v>0.24833333333333335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0</v>
      </c>
      <c r="C19" s="12">
        <v>7</v>
      </c>
      <c r="D19" s="12">
        <v>0</v>
      </c>
      <c r="E19" s="12">
        <v>6</v>
      </c>
      <c r="F19" s="12">
        <v>19</v>
      </c>
      <c r="G19" s="12">
        <f t="shared" si="2"/>
        <v>38</v>
      </c>
      <c r="H19" s="12">
        <f t="shared" si="0"/>
        <v>10.2</v>
      </c>
      <c r="I19" s="12">
        <f t="shared" si="1"/>
        <v>22</v>
      </c>
      <c r="J19" s="14"/>
      <c r="K19" s="12"/>
      <c r="L19" s="1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0</v>
      </c>
      <c r="C20" s="12">
        <v>0</v>
      </c>
      <c r="D20" s="12">
        <v>6</v>
      </c>
      <c r="E20" s="12">
        <v>2</v>
      </c>
      <c r="F20" s="12">
        <v>1</v>
      </c>
      <c r="G20" s="12">
        <f t="shared" si="2"/>
        <v>2</v>
      </c>
      <c r="H20" s="12">
        <f t="shared" si="0"/>
        <v>2</v>
      </c>
      <c r="I20" s="12">
        <f t="shared" si="1"/>
        <v>2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40</v>
      </c>
      <c r="C21" s="12">
        <v>431</v>
      </c>
      <c r="D21" s="12">
        <v>606</v>
      </c>
      <c r="E21" s="12">
        <v>292</v>
      </c>
      <c r="F21" s="12">
        <v>125</v>
      </c>
      <c r="G21" s="12">
        <f t="shared" si="2"/>
        <v>250</v>
      </c>
      <c r="H21" s="12">
        <f>AVERAGE(B21,C21,D21,E21,G21)</f>
        <v>323.8</v>
      </c>
      <c r="I21" s="12">
        <f>AVERAGE(E21,G21)</f>
        <v>271</v>
      </c>
      <c r="J21" s="14">
        <v>3300</v>
      </c>
      <c r="K21" s="12">
        <f t="shared" si="3"/>
        <v>0.00030303030303030303</v>
      </c>
      <c r="L21" s="13">
        <f t="shared" si="4"/>
        <v>0.08212121212121212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/>
      <c r="C22" s="12"/>
      <c r="D22" s="12"/>
      <c r="E22" s="12"/>
      <c r="F22" s="12">
        <v>0</v>
      </c>
      <c r="G22" s="12">
        <f t="shared" si="2"/>
        <v>0</v>
      </c>
      <c r="H22" s="12">
        <f aca="true" t="shared" si="5" ref="H22:H39">AVERAGE(B22,C22,D22,E22,G22)</f>
        <v>0</v>
      </c>
      <c r="I22" s="12">
        <f aca="true" t="shared" si="6" ref="I22:I39">AVERAGE(E22,G22)</f>
        <v>0</v>
      </c>
      <c r="J22" s="14">
        <v>3300</v>
      </c>
      <c r="K22" s="12">
        <f t="shared" si="3"/>
        <v>0.00030303030303030303</v>
      </c>
      <c r="L22" s="13">
        <f t="shared" si="4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t="shared" si="5"/>
        <v>0</v>
      </c>
      <c r="I23" s="12">
        <f t="shared" si="6"/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>
        <v>75</v>
      </c>
      <c r="C25" s="12">
        <v>692</v>
      </c>
      <c r="D25" s="12">
        <v>137</v>
      </c>
      <c r="E25" s="12">
        <v>160</v>
      </c>
      <c r="F25" s="12">
        <v>82</v>
      </c>
      <c r="G25" s="12">
        <f t="shared" si="2"/>
        <v>164</v>
      </c>
      <c r="H25" s="12">
        <f t="shared" si="5"/>
        <v>245.6</v>
      </c>
      <c r="I25" s="12">
        <f t="shared" si="6"/>
        <v>162</v>
      </c>
      <c r="J25" s="14">
        <v>5500</v>
      </c>
      <c r="K25" s="12">
        <f t="shared" si="3"/>
        <v>0.0001818181818181818</v>
      </c>
      <c r="L25" s="13">
        <f t="shared" si="4"/>
        <v>0.029454545454545452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/>
      <c r="C26" s="12"/>
      <c r="D26" s="12"/>
      <c r="E26" s="12"/>
      <c r="F26" s="12">
        <v>0</v>
      </c>
      <c r="G26" s="12">
        <f t="shared" si="2"/>
        <v>0</v>
      </c>
      <c r="H26" s="12">
        <f t="shared" si="5"/>
        <v>0</v>
      </c>
      <c r="I26" s="12">
        <f t="shared" si="6"/>
        <v>0</v>
      </c>
      <c r="J26" s="14">
        <v>5500</v>
      </c>
      <c r="K26" s="12">
        <f t="shared" si="3"/>
        <v>0.0001818181818181818</v>
      </c>
      <c r="L26" s="13">
        <f t="shared" si="4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300</v>
      </c>
      <c r="K29" s="12">
        <f t="shared" si="3"/>
        <v>0.0033333333333333335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>
        <v>0</v>
      </c>
      <c r="C30" s="12">
        <v>0</v>
      </c>
      <c r="D30" s="12">
        <v>0</v>
      </c>
      <c r="E30" s="12">
        <v>4</v>
      </c>
      <c r="F30" s="12">
        <v>3</v>
      </c>
      <c r="G30" s="12">
        <f t="shared" si="2"/>
        <v>6</v>
      </c>
      <c r="H30" s="12">
        <f t="shared" si="5"/>
        <v>2</v>
      </c>
      <c r="I30" s="12">
        <f t="shared" si="6"/>
        <v>5</v>
      </c>
      <c r="J30" s="14">
        <v>900</v>
      </c>
      <c r="K30" s="12">
        <f t="shared" si="3"/>
        <v>0.0011111111111111111</v>
      </c>
      <c r="L30" s="13">
        <f t="shared" si="4"/>
        <v>0.005555555555555556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0</v>
      </c>
      <c r="C31" s="12">
        <v>0</v>
      </c>
      <c r="D31" s="12">
        <v>10</v>
      </c>
      <c r="E31" s="12">
        <v>347</v>
      </c>
      <c r="F31" s="12">
        <v>29</v>
      </c>
      <c r="G31" s="12">
        <f t="shared" si="2"/>
        <v>58</v>
      </c>
      <c r="H31" s="12">
        <f t="shared" si="5"/>
        <v>83</v>
      </c>
      <c r="I31" s="12">
        <f t="shared" si="6"/>
        <v>202.5</v>
      </c>
      <c r="J31" s="12"/>
      <c r="K31" s="12"/>
      <c r="L31" s="1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/>
      <c r="C32" s="12"/>
      <c r="D32" s="12"/>
      <c r="E32" s="12"/>
      <c r="F32" s="12">
        <v>0</v>
      </c>
      <c r="G32" s="12">
        <f t="shared" si="2"/>
        <v>0</v>
      </c>
      <c r="H32" s="12">
        <f t="shared" si="5"/>
        <v>0</v>
      </c>
      <c r="I32" s="12">
        <f t="shared" si="6"/>
        <v>0</v>
      </c>
      <c r="J32" s="12">
        <v>700</v>
      </c>
      <c r="K32" s="12">
        <f t="shared" si="3"/>
        <v>0.0014285714285714286</v>
      </c>
      <c r="L32" s="13">
        <f t="shared" si="4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0</v>
      </c>
      <c r="C33" s="12">
        <v>4</v>
      </c>
      <c r="D33" s="12">
        <v>6</v>
      </c>
      <c r="E33" s="12">
        <v>15</v>
      </c>
      <c r="F33" s="12">
        <v>11</v>
      </c>
      <c r="G33" s="12">
        <f t="shared" si="2"/>
        <v>22</v>
      </c>
      <c r="H33" s="12">
        <f t="shared" si="5"/>
        <v>9.4</v>
      </c>
      <c r="I33" s="12">
        <f t="shared" si="6"/>
        <v>18.5</v>
      </c>
      <c r="J33" s="12"/>
      <c r="K33" s="12"/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/>
      <c r="C34" s="12"/>
      <c r="D34" s="12"/>
      <c r="E34" s="12"/>
      <c r="F34" s="12">
        <v>0</v>
      </c>
      <c r="G34" s="12">
        <f t="shared" si="2"/>
        <v>0</v>
      </c>
      <c r="H34" s="12">
        <f t="shared" si="5"/>
        <v>0</v>
      </c>
      <c r="I34" s="12">
        <f t="shared" si="6"/>
        <v>0</v>
      </c>
      <c r="J34" s="12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0</v>
      </c>
      <c r="C35" s="12">
        <v>0</v>
      </c>
      <c r="D35" s="12">
        <v>0</v>
      </c>
      <c r="E35" s="12">
        <v>0</v>
      </c>
      <c r="F35" s="12">
        <v>2</v>
      </c>
      <c r="G35" s="12">
        <f t="shared" si="2"/>
        <v>4</v>
      </c>
      <c r="H35" s="12">
        <f t="shared" si="5"/>
        <v>0.8</v>
      </c>
      <c r="I35" s="12">
        <f t="shared" si="6"/>
        <v>2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109</v>
      </c>
      <c r="C36" s="12">
        <v>74</v>
      </c>
      <c r="D36" s="12">
        <v>115</v>
      </c>
      <c r="E36" s="12">
        <v>146</v>
      </c>
      <c r="F36" s="12">
        <v>83</v>
      </c>
      <c r="G36" s="12">
        <f t="shared" si="2"/>
        <v>166</v>
      </c>
      <c r="H36" s="12">
        <f t="shared" si="5"/>
        <v>122</v>
      </c>
      <c r="I36" s="12">
        <f t="shared" si="6"/>
        <v>156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494</v>
      </c>
      <c r="C37" s="12">
        <v>433</v>
      </c>
      <c r="D37" s="12">
        <v>387</v>
      </c>
      <c r="E37" s="12">
        <v>447</v>
      </c>
      <c r="F37" s="12">
        <v>246</v>
      </c>
      <c r="G37" s="12">
        <f t="shared" si="2"/>
        <v>492</v>
      </c>
      <c r="H37" s="12">
        <f t="shared" si="5"/>
        <v>450.6</v>
      </c>
      <c r="I37" s="12">
        <f t="shared" si="6"/>
        <v>469.5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236</v>
      </c>
      <c r="C38" s="12">
        <v>250</v>
      </c>
      <c r="D38" s="12">
        <v>359</v>
      </c>
      <c r="E38" s="12">
        <v>432</v>
      </c>
      <c r="F38" s="12">
        <v>250</v>
      </c>
      <c r="G38" s="12">
        <f t="shared" si="2"/>
        <v>500</v>
      </c>
      <c r="H38" s="12">
        <f t="shared" si="5"/>
        <v>355.4</v>
      </c>
      <c r="I38" s="12">
        <f t="shared" si="6"/>
        <v>466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0</v>
      </c>
      <c r="C39" s="12">
        <v>0</v>
      </c>
      <c r="D39" s="12">
        <v>2</v>
      </c>
      <c r="E39" s="12">
        <v>66</v>
      </c>
      <c r="F39" s="12">
        <v>45</v>
      </c>
      <c r="G39" s="12">
        <f t="shared" si="2"/>
        <v>90</v>
      </c>
      <c r="H39" s="12">
        <f t="shared" si="5"/>
        <v>31.6</v>
      </c>
      <c r="I39" s="12">
        <f t="shared" si="6"/>
        <v>78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15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47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>
        <f>SUM(L8:L39)</f>
        <v>2.196313131313131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5"/>
      <c r="B43" s="16" t="s">
        <v>32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6" t="s">
        <v>38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" t="s">
        <v>48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3" t="s">
        <v>49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2">
        <v>-0.1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3" t="s">
        <v>50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3">
        <f>SUM(L41:L48)</f>
        <v>2.096313131313131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dcterms:modified xsi:type="dcterms:W3CDTF">2002-07-13T09:29:00Z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